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80" windowHeight="7548" activeTab="0"/>
  </bookViews>
  <sheets>
    <sheet name="單面" sheetId="1" r:id="rId1"/>
    <sheet name="雙面" sheetId="2" r:id="rId2"/>
  </sheets>
  <definedNames>
    <definedName name="_xlnm.Print_Area" localSheetId="0">'單面'!$A$1:$M$21</definedName>
    <definedName name="_xlnm.Print_Area" localSheetId="1">'雙面'!$A$2:$M$23,'雙面'!$N$24:$Z$45</definedName>
  </definedNames>
  <calcPr fullCalcOnLoad="1"/>
</workbook>
</file>

<file path=xl/sharedStrings.xml><?xml version="1.0" encoding="utf-8"?>
<sst xmlns="http://schemas.openxmlformats.org/spreadsheetml/2006/main" count="139" uniqueCount="111">
  <si>
    <t>姓名</t>
  </si>
  <si>
    <t>單位</t>
  </si>
  <si>
    <t>職稱</t>
  </si>
  <si>
    <t>相當官等</t>
  </si>
  <si>
    <t>職務代理人蓋章</t>
  </si>
  <si>
    <t>公文字號</t>
  </si>
  <si>
    <t>出差事由</t>
  </si>
  <si>
    <t>日期</t>
  </si>
  <si>
    <t>預定日期</t>
  </si>
  <si>
    <t>出差地點</t>
  </si>
  <si>
    <t>工作事項</t>
  </si>
  <si>
    <t>同出差事由</t>
  </si>
  <si>
    <t>交通工具</t>
  </si>
  <si>
    <t>膳宿</t>
  </si>
  <si>
    <t>出差人</t>
  </si>
  <si>
    <t>處室主管</t>
  </si>
  <si>
    <t>人事室</t>
  </si>
  <si>
    <t>會計單位</t>
  </si>
  <si>
    <t>基金主持人</t>
  </si>
  <si>
    <t>臺南市立西港國民中學出差請示單</t>
  </si>
  <si>
    <t>搭乘飛機
請敘理由</t>
  </si>
  <si>
    <t>臺南市立西港國民中學國內出差旅費報告表</t>
  </si>
  <si>
    <t>職等</t>
  </si>
  <si>
    <t>月</t>
  </si>
  <si>
    <t>合   計</t>
  </si>
  <si>
    <t>日</t>
  </si>
  <si>
    <t>起訖地點</t>
  </si>
  <si>
    <t>工作記要</t>
  </si>
  <si>
    <t>交通費</t>
  </si>
  <si>
    <t>飛機及高鐵</t>
  </si>
  <si>
    <t>汽車及捷運</t>
  </si>
  <si>
    <t>火車</t>
  </si>
  <si>
    <t>輪船</t>
  </si>
  <si>
    <t>住宿費</t>
  </si>
  <si>
    <t>膳雜費</t>
  </si>
  <si>
    <t>單據號數</t>
  </si>
  <si>
    <t>總　計</t>
  </si>
  <si>
    <t>備　註</t>
  </si>
  <si>
    <t>第　　頁共　　頁</t>
  </si>
  <si>
    <t>住宿費加計交通費
(旅行業代收轉付)</t>
  </si>
  <si>
    <t>出差人</t>
  </si>
  <si>
    <t>處室
主任</t>
  </si>
  <si>
    <t>主辦人
事人員</t>
  </si>
  <si>
    <t>主辦會
計人員</t>
  </si>
  <si>
    <t>基金主持人</t>
  </si>
  <si>
    <t xml:space="preserve">附註：
一、出差應事先辦妥手續（教師應另會教學組），如因緊急事件亦應當日委託同事代辦手續，
    如未辦妥手續即離開工作崗位，在外發生任何事情應自行負責，事後不得補辦差假手續。
二、各處室主管應注意此項出差有無必要或可否與他項出差合併辦理。
三、核定出差日期及天數與實際出差日期天數，如有變動，應循程序辦理銷差並會人事室
    登記。
四、出差竣事後，應於十五日內填具出差報告表，各欄應詳實填寫，循程序報請審核。
</t>
  </si>
  <si>
    <t>起</t>
  </si>
  <si>
    <t>迄</t>
  </si>
  <si>
    <t>年</t>
  </si>
  <si>
    <t>月</t>
  </si>
  <si>
    <t>日</t>
  </si>
  <si>
    <t>地點</t>
  </si>
  <si>
    <t>西港</t>
  </si>
  <si>
    <t>天數</t>
  </si>
  <si>
    <t>□簡任或相當簡任</t>
  </si>
  <si>
    <t>上、下午</t>
  </si>
  <si>
    <t>(下午)</t>
  </si>
  <si>
    <t>區</t>
  </si>
  <si>
    <t>單趟</t>
  </si>
  <si>
    <t>來回</t>
  </si>
  <si>
    <t>永華中心</t>
  </si>
  <si>
    <t>民治中心</t>
  </si>
  <si>
    <t>仁德</t>
  </si>
  <si>
    <t>永康</t>
  </si>
  <si>
    <t>安定</t>
  </si>
  <si>
    <t>七股</t>
  </si>
  <si>
    <t>歸仁</t>
  </si>
  <si>
    <t>新化</t>
  </si>
  <si>
    <t>新市</t>
  </si>
  <si>
    <t>善化</t>
  </si>
  <si>
    <t>佳里</t>
  </si>
  <si>
    <t>將軍</t>
  </si>
  <si>
    <t>關廟</t>
  </si>
  <si>
    <t>山上</t>
  </si>
  <si>
    <t>官田</t>
  </si>
  <si>
    <t>麻豆</t>
  </si>
  <si>
    <t>北門</t>
  </si>
  <si>
    <t>學甲</t>
  </si>
  <si>
    <t>龍崎</t>
  </si>
  <si>
    <t>玉井</t>
  </si>
  <si>
    <t>大內</t>
  </si>
  <si>
    <t>六甲</t>
  </si>
  <si>
    <t>下營</t>
  </si>
  <si>
    <t>左鎮</t>
  </si>
  <si>
    <t>楠西</t>
  </si>
  <si>
    <t>東山</t>
  </si>
  <si>
    <t>鹽水</t>
  </si>
  <si>
    <t>南化</t>
  </si>
  <si>
    <t>柳營</t>
  </si>
  <si>
    <t>後壁</t>
  </si>
  <si>
    <t>白河</t>
  </si>
  <si>
    <t>東區</t>
  </si>
  <si>
    <t>南區</t>
  </si>
  <si>
    <t>安南區</t>
  </si>
  <si>
    <t>中西區</t>
  </si>
  <si>
    <t>北區</t>
  </si>
  <si>
    <t>新營</t>
  </si>
  <si>
    <t>(上午)</t>
  </si>
  <si>
    <t>本工作表請雙面列印</t>
  </si>
  <si>
    <r>
      <rPr>
        <sz val="12"/>
        <color indexed="8"/>
        <rFont val="新細明體"/>
        <family val="1"/>
      </rPr>
      <t>■</t>
    </r>
    <r>
      <rPr>
        <sz val="12"/>
        <color indexed="8"/>
        <rFont val="標楷體"/>
        <family val="4"/>
      </rPr>
      <t>薦任以下或相當薦任以下</t>
    </r>
  </si>
  <si>
    <t>往: □飛機  □火車  □汽車  □輪船  ■自行開車  □其他(         )</t>
  </si>
  <si>
    <t>返: □飛機  □火車  □汽車  □輪船  ■自行開車  □其他(         )</t>
  </si>
  <si>
    <t>□供宿             ■不供宿</t>
  </si>
  <si>
    <t>□供膳每日     餐  ■不供膳</t>
  </si>
  <si>
    <t>學務處</t>
  </si>
  <si>
    <t>余雅琪</t>
  </si>
  <si>
    <t>體衛組長</t>
  </si>
  <si>
    <t>南市體處動字第1070484028號</t>
  </si>
  <si>
    <t>參加教育部體育署辦理「整合公私立游泳池辦理校外游泳教學縣市座談會」</t>
  </si>
  <si>
    <t>南區</t>
  </si>
  <si>
    <t>(下午)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</si>
</sst>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1"/>
      <color indexed="8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rgb="FFFF0000"/>
      <name val="標楷體"/>
      <family val="4"/>
    </font>
    <font>
      <sz val="11"/>
      <color theme="1"/>
      <name val="標楷體"/>
      <family val="4"/>
    </font>
    <font>
      <sz val="16"/>
      <color theme="1"/>
      <name val="標楷體"/>
      <family val="4"/>
    </font>
    <font>
      <sz val="11"/>
      <color rgb="FF000000"/>
      <name val="標楷體"/>
      <family val="4"/>
    </font>
    <font>
      <sz val="12"/>
      <color rgb="FF000000"/>
      <name val="標楷體"/>
      <family val="4"/>
    </font>
    <font>
      <sz val="1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justify" vertical="top" wrapText="1"/>
    </xf>
    <xf numFmtId="0" fontId="45" fillId="0" borderId="0" xfId="0" applyFont="1" applyBorder="1" applyAlignment="1">
      <alignment vertical="top"/>
    </xf>
    <xf numFmtId="0" fontId="45" fillId="0" borderId="10" xfId="0" applyFont="1" applyBorder="1" applyAlignment="1">
      <alignment horizontal="distributed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top" wrapText="1"/>
    </xf>
    <xf numFmtId="0" fontId="45" fillId="0" borderId="0" xfId="0" applyFont="1" applyBorder="1" applyAlignment="1">
      <alignment horizontal="left" vertical="top"/>
    </xf>
    <xf numFmtId="0" fontId="46" fillId="0" borderId="10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distributed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justify" vertical="center" wrapText="1"/>
    </xf>
    <xf numFmtId="0" fontId="45" fillId="33" borderId="12" xfId="0" applyFont="1" applyFill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distributed" vertical="center" wrapText="1"/>
    </xf>
    <xf numFmtId="0" fontId="45" fillId="0" borderId="15" xfId="0" applyFont="1" applyFill="1" applyBorder="1" applyAlignment="1">
      <alignment horizontal="distributed" vertical="center" wrapText="1"/>
    </xf>
    <xf numFmtId="0" fontId="45" fillId="0" borderId="14" xfId="0" applyFont="1" applyFill="1" applyBorder="1" applyAlignment="1">
      <alignment horizontal="distributed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5" fillId="0" borderId="13" xfId="0" applyFont="1" applyBorder="1" applyAlignment="1">
      <alignment vertical="center" shrinkToFit="1"/>
    </xf>
    <xf numFmtId="0" fontId="45" fillId="0" borderId="14" xfId="0" applyFont="1" applyBorder="1" applyAlignment="1">
      <alignment vertical="center" shrinkToFi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2" xfId="0" applyNumberFormat="1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0" borderId="21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P13" sqref="P13"/>
    </sheetView>
  </sheetViews>
  <sheetFormatPr defaultColWidth="9.00390625" defaultRowHeight="15.75"/>
  <cols>
    <col min="1" max="1" width="12.375" style="2" customWidth="1"/>
    <col min="2" max="2" width="4.125" style="2" customWidth="1"/>
    <col min="3" max="3" width="2.25390625" style="2" customWidth="1"/>
    <col min="4" max="4" width="4.625" style="2" customWidth="1"/>
    <col min="5" max="5" width="7.00390625" style="2" customWidth="1"/>
    <col min="6" max="6" width="4.25390625" style="2" customWidth="1"/>
    <col min="7" max="7" width="3.75390625" style="2" customWidth="1"/>
    <col min="8" max="8" width="4.625" style="2" customWidth="1"/>
    <col min="9" max="9" width="8.625" style="2" customWidth="1"/>
    <col min="10" max="11" width="4.625" style="2" customWidth="1"/>
    <col min="12" max="12" width="9.625" style="2" customWidth="1"/>
    <col min="13" max="13" width="18.625" style="2" customWidth="1"/>
    <col min="14" max="16384" width="9.00390625" style="2" customWidth="1"/>
  </cols>
  <sheetData>
    <row r="1" spans="1:25" ht="24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T1" s="20" t="s">
        <v>57</v>
      </c>
      <c r="U1" s="20" t="s">
        <v>58</v>
      </c>
      <c r="V1" s="20" t="s">
        <v>59</v>
      </c>
      <c r="W1" s="21" t="s">
        <v>48</v>
      </c>
      <c r="X1" s="21" t="s">
        <v>49</v>
      </c>
      <c r="Y1" s="21" t="s">
        <v>50</v>
      </c>
    </row>
    <row r="2" spans="1:25" s="1" customFormat="1" ht="30" customHeight="1">
      <c r="A2" s="24" t="s">
        <v>0</v>
      </c>
      <c r="B2" s="24"/>
      <c r="C2" s="24"/>
      <c r="D2" s="24" t="s">
        <v>1</v>
      </c>
      <c r="E2" s="24"/>
      <c r="F2" s="24"/>
      <c r="G2" s="24"/>
      <c r="H2" s="24" t="s">
        <v>2</v>
      </c>
      <c r="I2" s="24"/>
      <c r="J2" s="24"/>
      <c r="K2" s="24" t="s">
        <v>3</v>
      </c>
      <c r="L2" s="24"/>
      <c r="M2" s="24"/>
      <c r="T2" s="18" t="s">
        <v>60</v>
      </c>
      <c r="U2" s="19">
        <v>58</v>
      </c>
      <c r="V2" s="18">
        <f>U2*2</f>
        <v>116</v>
      </c>
      <c r="W2" s="1">
        <v>106</v>
      </c>
      <c r="X2" s="1">
        <v>1</v>
      </c>
      <c r="Y2" s="1">
        <v>1</v>
      </c>
    </row>
    <row r="3" spans="1:25" s="1" customFormat="1" ht="24.75" customHeight="1">
      <c r="A3" s="25" t="s">
        <v>105</v>
      </c>
      <c r="B3" s="25"/>
      <c r="C3" s="25"/>
      <c r="D3" s="25" t="s">
        <v>104</v>
      </c>
      <c r="E3" s="25"/>
      <c r="F3" s="25"/>
      <c r="G3" s="25"/>
      <c r="H3" s="26" t="s">
        <v>106</v>
      </c>
      <c r="I3" s="26"/>
      <c r="J3" s="26"/>
      <c r="K3" s="27" t="s">
        <v>54</v>
      </c>
      <c r="L3" s="27"/>
      <c r="M3" s="27"/>
      <c r="T3" s="18" t="s">
        <v>61</v>
      </c>
      <c r="U3" s="19">
        <v>100</v>
      </c>
      <c r="V3" s="18">
        <f aca="true" t="shared" si="0" ref="V3:V38">U3*2</f>
        <v>200</v>
      </c>
      <c r="W3" s="1">
        <v>107</v>
      </c>
      <c r="X3" s="1">
        <v>2</v>
      </c>
      <c r="Y3" s="1">
        <v>2</v>
      </c>
    </row>
    <row r="4" spans="1:25" s="1" customFormat="1" ht="24.75" customHeight="1">
      <c r="A4" s="25"/>
      <c r="B4" s="25"/>
      <c r="C4" s="25"/>
      <c r="D4" s="25"/>
      <c r="E4" s="25"/>
      <c r="F4" s="25"/>
      <c r="G4" s="25"/>
      <c r="H4" s="26"/>
      <c r="I4" s="26"/>
      <c r="J4" s="26"/>
      <c r="K4" s="28" t="s">
        <v>99</v>
      </c>
      <c r="L4" s="28"/>
      <c r="M4" s="28"/>
      <c r="O4" s="10"/>
      <c r="P4" s="10" t="s">
        <v>46</v>
      </c>
      <c r="Q4" s="10" t="s">
        <v>47</v>
      </c>
      <c r="T4" s="18" t="s">
        <v>96</v>
      </c>
      <c r="U4" s="19">
        <v>100</v>
      </c>
      <c r="V4" s="18">
        <f t="shared" si="0"/>
        <v>200</v>
      </c>
      <c r="W4" s="1">
        <v>108</v>
      </c>
      <c r="X4" s="1">
        <v>3</v>
      </c>
      <c r="Y4" s="1">
        <v>3</v>
      </c>
    </row>
    <row r="5" spans="1:25" s="1" customFormat="1" ht="30" customHeight="1">
      <c r="A5" s="24" t="s">
        <v>4</v>
      </c>
      <c r="B5" s="24"/>
      <c r="C5" s="24"/>
      <c r="D5" s="24"/>
      <c r="E5" s="29"/>
      <c r="F5" s="29"/>
      <c r="G5" s="29"/>
      <c r="H5" s="29"/>
      <c r="I5" s="24" t="s">
        <v>5</v>
      </c>
      <c r="J5" s="24"/>
      <c r="K5" s="24"/>
      <c r="L5" s="30" t="s">
        <v>107</v>
      </c>
      <c r="M5" s="31"/>
      <c r="O5" s="10" t="s">
        <v>48</v>
      </c>
      <c r="P5" s="11">
        <v>107</v>
      </c>
      <c r="Q5" s="11">
        <v>107</v>
      </c>
      <c r="T5" s="18" t="s">
        <v>62</v>
      </c>
      <c r="U5" s="19">
        <v>97</v>
      </c>
      <c r="V5" s="18">
        <f t="shared" si="0"/>
        <v>194</v>
      </c>
      <c r="X5" s="1">
        <v>4</v>
      </c>
      <c r="Y5" s="1">
        <v>4</v>
      </c>
    </row>
    <row r="6" spans="1:25" s="1" customFormat="1" ht="39.75" customHeight="1">
      <c r="A6" s="7" t="s">
        <v>6</v>
      </c>
      <c r="B6" s="32" t="s">
        <v>108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O6" s="10" t="s">
        <v>49</v>
      </c>
      <c r="P6" s="11">
        <v>6</v>
      </c>
      <c r="Q6" s="11">
        <v>6</v>
      </c>
      <c r="T6" s="18" t="s">
        <v>63</v>
      </c>
      <c r="U6" s="19">
        <v>54</v>
      </c>
      <c r="V6" s="18">
        <f t="shared" si="0"/>
        <v>108</v>
      </c>
      <c r="X6" s="1">
        <v>5</v>
      </c>
      <c r="Y6" s="1">
        <v>5</v>
      </c>
    </row>
    <row r="7" spans="1:25" s="1" customFormat="1" ht="30" customHeight="1">
      <c r="A7" s="7" t="s">
        <v>7</v>
      </c>
      <c r="B7" s="35" t="str">
        <f>"自民國"&amp;P5&amp;"年"&amp;P6&amp;"月"&amp;P7&amp;"日至"&amp;Q5&amp;"年"&amp;Q6&amp;"月"&amp;Q7&amp;"日止，共計"&amp;P9&amp;"天"&amp;P10</f>
        <v>自民國107年6月22日至107年6月22日止，共計0.5天(下午)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O7" s="10" t="s">
        <v>50</v>
      </c>
      <c r="P7" s="11">
        <v>22</v>
      </c>
      <c r="Q7" s="11">
        <v>22</v>
      </c>
      <c r="T7" s="18" t="s">
        <v>64</v>
      </c>
      <c r="U7" s="19">
        <v>26</v>
      </c>
      <c r="V7" s="18">
        <f t="shared" si="0"/>
        <v>52</v>
      </c>
      <c r="X7" s="1">
        <v>6</v>
      </c>
      <c r="Y7" s="1">
        <v>6</v>
      </c>
    </row>
    <row r="8" spans="1:25" s="1" customFormat="1" ht="30" customHeight="1">
      <c r="A8" s="7" t="s">
        <v>8</v>
      </c>
      <c r="B8" s="24" t="s">
        <v>9</v>
      </c>
      <c r="C8" s="24"/>
      <c r="D8" s="24"/>
      <c r="E8" s="24"/>
      <c r="F8" s="24" t="s">
        <v>10</v>
      </c>
      <c r="G8" s="24"/>
      <c r="H8" s="24"/>
      <c r="I8" s="24"/>
      <c r="J8" s="24"/>
      <c r="K8" s="24"/>
      <c r="L8" s="24"/>
      <c r="M8" s="24"/>
      <c r="O8" s="10" t="s">
        <v>51</v>
      </c>
      <c r="P8" s="11" t="s">
        <v>52</v>
      </c>
      <c r="Q8" s="11" t="s">
        <v>109</v>
      </c>
      <c r="T8" s="18" t="s">
        <v>65</v>
      </c>
      <c r="U8" s="19">
        <v>38</v>
      </c>
      <c r="V8" s="18">
        <f t="shared" si="0"/>
        <v>76</v>
      </c>
      <c r="X8" s="1">
        <v>7</v>
      </c>
      <c r="Y8" s="1">
        <v>7</v>
      </c>
    </row>
    <row r="9" spans="1:25" s="1" customFormat="1" ht="30" customHeight="1">
      <c r="A9" s="22" t="str">
        <f>P6&amp;" 月 "&amp;P7&amp;" 日"</f>
        <v>6 月 22 日</v>
      </c>
      <c r="B9" s="40" t="str">
        <f>Q8</f>
        <v>南區</v>
      </c>
      <c r="C9" s="40"/>
      <c r="D9" s="40"/>
      <c r="E9" s="40"/>
      <c r="F9" s="41" t="s">
        <v>11</v>
      </c>
      <c r="G9" s="41"/>
      <c r="H9" s="41"/>
      <c r="I9" s="41"/>
      <c r="J9" s="41"/>
      <c r="K9" s="41"/>
      <c r="L9" s="41"/>
      <c r="M9" s="41"/>
      <c r="O9" s="10" t="s">
        <v>53</v>
      </c>
      <c r="P9" s="11">
        <v>0.5</v>
      </c>
      <c r="T9" s="18" t="s">
        <v>66</v>
      </c>
      <c r="U9" s="19">
        <v>82</v>
      </c>
      <c r="V9" s="18">
        <f t="shared" si="0"/>
        <v>164</v>
      </c>
      <c r="X9" s="1">
        <v>8</v>
      </c>
      <c r="Y9" s="1">
        <v>8</v>
      </c>
    </row>
    <row r="10" spans="1:25" s="1" customFormat="1" ht="30" customHeight="1">
      <c r="A10" s="8"/>
      <c r="B10" s="39"/>
      <c r="C10" s="39"/>
      <c r="D10" s="39"/>
      <c r="E10" s="39"/>
      <c r="F10" s="38"/>
      <c r="G10" s="38"/>
      <c r="H10" s="38"/>
      <c r="I10" s="38"/>
      <c r="J10" s="38"/>
      <c r="K10" s="38"/>
      <c r="L10" s="38"/>
      <c r="M10" s="38"/>
      <c r="O10" s="17" t="s">
        <v>55</v>
      </c>
      <c r="P10" s="11" t="s">
        <v>110</v>
      </c>
      <c r="Q10" s="1" t="s">
        <v>97</v>
      </c>
      <c r="R10" s="1" t="s">
        <v>56</v>
      </c>
      <c r="T10" s="18" t="s">
        <v>67</v>
      </c>
      <c r="U10" s="19">
        <v>59</v>
      </c>
      <c r="V10" s="18">
        <f t="shared" si="0"/>
        <v>118</v>
      </c>
      <c r="X10" s="1">
        <v>9</v>
      </c>
      <c r="Y10" s="1">
        <v>9</v>
      </c>
    </row>
    <row r="11" spans="1:25" s="1" customFormat="1" ht="30" customHeight="1">
      <c r="A11" s="8"/>
      <c r="B11" s="39"/>
      <c r="C11" s="39"/>
      <c r="D11" s="39"/>
      <c r="E11" s="39"/>
      <c r="F11" s="38"/>
      <c r="G11" s="38"/>
      <c r="H11" s="38"/>
      <c r="I11" s="38"/>
      <c r="J11" s="38"/>
      <c r="K11" s="38"/>
      <c r="L11" s="38"/>
      <c r="M11" s="38"/>
      <c r="T11" s="18" t="s">
        <v>68</v>
      </c>
      <c r="U11" s="19">
        <v>45</v>
      </c>
      <c r="V11" s="18">
        <f t="shared" si="0"/>
        <v>90</v>
      </c>
      <c r="X11" s="1">
        <v>10</v>
      </c>
      <c r="Y11" s="1">
        <v>10</v>
      </c>
    </row>
    <row r="12" spans="1:25" s="1" customFormat="1" ht="30" customHeight="1">
      <c r="A12" s="8"/>
      <c r="B12" s="39"/>
      <c r="C12" s="39"/>
      <c r="D12" s="39"/>
      <c r="E12" s="39"/>
      <c r="F12" s="38"/>
      <c r="G12" s="38"/>
      <c r="H12" s="38"/>
      <c r="I12" s="38"/>
      <c r="J12" s="38"/>
      <c r="K12" s="38"/>
      <c r="L12" s="38"/>
      <c r="M12" s="38"/>
      <c r="T12" s="18" t="s">
        <v>69</v>
      </c>
      <c r="U12" s="19">
        <v>49</v>
      </c>
      <c r="V12" s="18">
        <f t="shared" si="0"/>
        <v>98</v>
      </c>
      <c r="X12" s="1">
        <v>11</v>
      </c>
      <c r="Y12" s="1">
        <v>11</v>
      </c>
    </row>
    <row r="13" spans="1:25" s="1" customFormat="1" ht="30" customHeight="1">
      <c r="A13" s="8"/>
      <c r="B13" s="39"/>
      <c r="C13" s="39"/>
      <c r="D13" s="39"/>
      <c r="E13" s="39"/>
      <c r="F13" s="38"/>
      <c r="G13" s="38"/>
      <c r="H13" s="38"/>
      <c r="I13" s="38"/>
      <c r="J13" s="38"/>
      <c r="K13" s="38"/>
      <c r="L13" s="38"/>
      <c r="M13" s="38"/>
      <c r="T13" s="18" t="s">
        <v>70</v>
      </c>
      <c r="U13" s="19">
        <v>26</v>
      </c>
      <c r="V13" s="18">
        <f t="shared" si="0"/>
        <v>52</v>
      </c>
      <c r="X13" s="1">
        <v>12</v>
      </c>
      <c r="Y13" s="1">
        <v>12</v>
      </c>
    </row>
    <row r="14" spans="1:25" s="1" customFormat="1" ht="24.75" customHeight="1">
      <c r="A14" s="24" t="s">
        <v>12</v>
      </c>
      <c r="B14" s="27" t="s">
        <v>100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T14" s="18" t="s">
        <v>71</v>
      </c>
      <c r="U14" s="19">
        <v>52</v>
      </c>
      <c r="V14" s="18">
        <f t="shared" si="0"/>
        <v>104</v>
      </c>
      <c r="Y14" s="1">
        <v>13</v>
      </c>
    </row>
    <row r="15" spans="1:25" s="1" customFormat="1" ht="24.75" customHeight="1">
      <c r="A15" s="24"/>
      <c r="B15" s="28" t="s">
        <v>101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T15" s="18" t="s">
        <v>72</v>
      </c>
      <c r="U15" s="19">
        <v>96</v>
      </c>
      <c r="V15" s="18">
        <f t="shared" si="0"/>
        <v>192</v>
      </c>
      <c r="Y15" s="1">
        <v>14</v>
      </c>
    </row>
    <row r="16" spans="1:25" s="1" customFormat="1" ht="24.75" customHeight="1">
      <c r="A16" s="24" t="s">
        <v>20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T16" s="18" t="s">
        <v>73</v>
      </c>
      <c r="U16" s="19">
        <v>80</v>
      </c>
      <c r="V16" s="18">
        <f t="shared" si="0"/>
        <v>160</v>
      </c>
      <c r="Y16" s="1">
        <v>15</v>
      </c>
    </row>
    <row r="17" spans="1:25" s="1" customFormat="1" ht="24.75" customHeight="1">
      <c r="A17" s="2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T17" s="18" t="s">
        <v>74</v>
      </c>
      <c r="U17" s="19">
        <v>58</v>
      </c>
      <c r="V17" s="18">
        <f t="shared" si="0"/>
        <v>116</v>
      </c>
      <c r="Y17" s="1">
        <v>16</v>
      </c>
    </row>
    <row r="18" spans="1:25" s="1" customFormat="1" ht="24.75" customHeight="1">
      <c r="A18" s="24" t="s">
        <v>13</v>
      </c>
      <c r="B18" s="27" t="s">
        <v>102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T18" s="18" t="s">
        <v>75</v>
      </c>
      <c r="U18" s="19">
        <v>30</v>
      </c>
      <c r="V18" s="18">
        <f t="shared" si="0"/>
        <v>60</v>
      </c>
      <c r="Y18" s="1">
        <v>17</v>
      </c>
    </row>
    <row r="19" spans="1:25" s="1" customFormat="1" ht="24.75" customHeight="1">
      <c r="A19" s="24"/>
      <c r="B19" s="28" t="s">
        <v>103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T19" s="18" t="s">
        <v>76</v>
      </c>
      <c r="U19" s="19">
        <v>75</v>
      </c>
      <c r="V19" s="18">
        <f t="shared" si="0"/>
        <v>150</v>
      </c>
      <c r="Y19" s="1">
        <v>18</v>
      </c>
    </row>
    <row r="20" spans="1:25" s="1" customFormat="1" ht="30" customHeight="1">
      <c r="A20" s="24" t="s">
        <v>14</v>
      </c>
      <c r="B20" s="24"/>
      <c r="C20" s="24" t="s">
        <v>15</v>
      </c>
      <c r="D20" s="24"/>
      <c r="E20" s="24"/>
      <c r="F20" s="24"/>
      <c r="G20" s="24" t="s">
        <v>16</v>
      </c>
      <c r="H20" s="24"/>
      <c r="I20" s="24"/>
      <c r="J20" s="24" t="s">
        <v>17</v>
      </c>
      <c r="K20" s="24"/>
      <c r="L20" s="24"/>
      <c r="M20" s="7" t="s">
        <v>18</v>
      </c>
      <c r="T20" s="18" t="s">
        <v>77</v>
      </c>
      <c r="U20" s="19">
        <v>47</v>
      </c>
      <c r="V20" s="18">
        <f t="shared" si="0"/>
        <v>94</v>
      </c>
      <c r="Y20" s="1">
        <v>19</v>
      </c>
    </row>
    <row r="21" spans="1:25" s="1" customFormat="1" ht="49.5" customHeight="1">
      <c r="A21" s="29"/>
      <c r="B21" s="29"/>
      <c r="C21" s="29"/>
      <c r="D21" s="29"/>
      <c r="E21" s="29"/>
      <c r="F21" s="29"/>
      <c r="G21" s="29"/>
      <c r="H21" s="29"/>
      <c r="I21" s="29"/>
      <c r="J21" s="42"/>
      <c r="K21" s="42"/>
      <c r="L21" s="42"/>
      <c r="M21" s="9"/>
      <c r="T21" s="18" t="s">
        <v>78</v>
      </c>
      <c r="U21" s="19">
        <v>115</v>
      </c>
      <c r="V21" s="18">
        <f t="shared" si="0"/>
        <v>230</v>
      </c>
      <c r="Y21" s="1">
        <v>20</v>
      </c>
    </row>
    <row r="22" spans="20:25" ht="19.5">
      <c r="T22" s="18" t="s">
        <v>79</v>
      </c>
      <c r="U22" s="19">
        <v>120</v>
      </c>
      <c r="V22" s="18">
        <f t="shared" si="0"/>
        <v>240</v>
      </c>
      <c r="Y22" s="1">
        <v>21</v>
      </c>
    </row>
    <row r="23" spans="20:25" ht="19.5">
      <c r="T23" s="18" t="s">
        <v>80</v>
      </c>
      <c r="U23" s="19">
        <v>97</v>
      </c>
      <c r="V23" s="18">
        <f t="shared" si="0"/>
        <v>194</v>
      </c>
      <c r="Y23" s="1">
        <v>22</v>
      </c>
    </row>
    <row r="24" spans="20:25" ht="19.5">
      <c r="T24" s="18" t="s">
        <v>81</v>
      </c>
      <c r="U24" s="19">
        <v>72</v>
      </c>
      <c r="V24" s="18">
        <f t="shared" si="0"/>
        <v>144</v>
      </c>
      <c r="Y24" s="1">
        <v>23</v>
      </c>
    </row>
    <row r="25" spans="20:25" ht="19.5">
      <c r="T25" s="18" t="s">
        <v>82</v>
      </c>
      <c r="U25" s="19">
        <v>59</v>
      </c>
      <c r="V25" s="18">
        <f t="shared" si="0"/>
        <v>118</v>
      </c>
      <c r="Y25" s="1">
        <v>24</v>
      </c>
    </row>
    <row r="26" spans="20:25" ht="19.5">
      <c r="T26" s="18" t="s">
        <v>83</v>
      </c>
      <c r="U26" s="19">
        <v>110</v>
      </c>
      <c r="V26" s="18">
        <f t="shared" si="0"/>
        <v>220</v>
      </c>
      <c r="Y26" s="1">
        <v>25</v>
      </c>
    </row>
    <row r="27" spans="20:25" ht="19.5">
      <c r="T27" s="18" t="s">
        <v>84</v>
      </c>
      <c r="U27" s="19">
        <v>150</v>
      </c>
      <c r="V27" s="18">
        <f t="shared" si="0"/>
        <v>300</v>
      </c>
      <c r="Y27" s="1">
        <v>26</v>
      </c>
    </row>
    <row r="28" spans="20:25" ht="19.5">
      <c r="T28" s="18" t="s">
        <v>85</v>
      </c>
      <c r="U28" s="19">
        <v>139</v>
      </c>
      <c r="V28" s="18">
        <f t="shared" si="0"/>
        <v>278</v>
      </c>
      <c r="Y28" s="1">
        <v>27</v>
      </c>
    </row>
    <row r="29" spans="20:25" ht="19.5">
      <c r="T29" s="18" t="s">
        <v>86</v>
      </c>
      <c r="U29" s="19">
        <v>68</v>
      </c>
      <c r="V29" s="18">
        <f t="shared" si="0"/>
        <v>136</v>
      </c>
      <c r="Y29" s="1">
        <v>28</v>
      </c>
    </row>
    <row r="30" spans="20:25" ht="19.5">
      <c r="T30" s="18" t="s">
        <v>87</v>
      </c>
      <c r="U30" s="19">
        <v>194</v>
      </c>
      <c r="V30" s="18">
        <f t="shared" si="0"/>
        <v>388</v>
      </c>
      <c r="Y30" s="1">
        <v>29</v>
      </c>
    </row>
    <row r="31" spans="20:25" ht="19.5">
      <c r="T31" s="18" t="s">
        <v>88</v>
      </c>
      <c r="U31" s="19">
        <v>79</v>
      </c>
      <c r="V31" s="18">
        <f t="shared" si="0"/>
        <v>158</v>
      </c>
      <c r="Y31" s="1">
        <v>30</v>
      </c>
    </row>
    <row r="32" spans="20:25" ht="19.5">
      <c r="T32" s="18" t="s">
        <v>89</v>
      </c>
      <c r="U32" s="19">
        <v>123</v>
      </c>
      <c r="V32" s="18">
        <f t="shared" si="0"/>
        <v>246</v>
      </c>
      <c r="Y32" s="1">
        <v>31</v>
      </c>
    </row>
    <row r="33" spans="20:22" ht="19.5">
      <c r="T33" s="18" t="s">
        <v>90</v>
      </c>
      <c r="U33" s="19">
        <v>156</v>
      </c>
      <c r="V33" s="18">
        <f t="shared" si="0"/>
        <v>312</v>
      </c>
    </row>
    <row r="34" spans="20:22" ht="19.5">
      <c r="T34" s="18" t="s">
        <v>91</v>
      </c>
      <c r="U34" s="19">
        <v>60</v>
      </c>
      <c r="V34" s="18">
        <f t="shared" si="0"/>
        <v>120</v>
      </c>
    </row>
    <row r="35" spans="20:22" ht="19.5">
      <c r="T35" s="18" t="s">
        <v>92</v>
      </c>
      <c r="U35" s="19">
        <v>70</v>
      </c>
      <c r="V35" s="18">
        <f t="shared" si="0"/>
        <v>140</v>
      </c>
    </row>
    <row r="36" spans="20:22" ht="19.5">
      <c r="T36" s="18" t="s">
        <v>93</v>
      </c>
      <c r="U36" s="19">
        <v>41</v>
      </c>
      <c r="V36" s="18">
        <f t="shared" si="0"/>
        <v>82</v>
      </c>
    </row>
    <row r="37" spans="20:22" ht="19.5">
      <c r="T37" s="18" t="s">
        <v>94</v>
      </c>
      <c r="U37" s="19">
        <v>55</v>
      </c>
      <c r="V37" s="18">
        <f t="shared" si="0"/>
        <v>110</v>
      </c>
    </row>
    <row r="38" spans="20:22" ht="19.5">
      <c r="T38" s="18" t="s">
        <v>95</v>
      </c>
      <c r="U38" s="19">
        <v>46</v>
      </c>
      <c r="V38" s="18">
        <f t="shared" si="0"/>
        <v>92</v>
      </c>
    </row>
  </sheetData>
  <sheetProtection/>
  <mergeCells count="44">
    <mergeCell ref="A1:M1"/>
    <mergeCell ref="A16:A17"/>
    <mergeCell ref="A20:B20"/>
    <mergeCell ref="C20:F20"/>
    <mergeCell ref="G20:I20"/>
    <mergeCell ref="J20:L20"/>
    <mergeCell ref="B19:M19"/>
    <mergeCell ref="B11:E11"/>
    <mergeCell ref="F11:M11"/>
    <mergeCell ref="B12:E12"/>
    <mergeCell ref="A21:B21"/>
    <mergeCell ref="C21:F21"/>
    <mergeCell ref="G21:I21"/>
    <mergeCell ref="J21:L21"/>
    <mergeCell ref="A14:A15"/>
    <mergeCell ref="B14:M14"/>
    <mergeCell ref="B15:M15"/>
    <mergeCell ref="B16:M17"/>
    <mergeCell ref="A18:A19"/>
    <mergeCell ref="B18:M18"/>
    <mergeCell ref="F12:M12"/>
    <mergeCell ref="B13:E13"/>
    <mergeCell ref="F13:M13"/>
    <mergeCell ref="B8:E8"/>
    <mergeCell ref="F8:M8"/>
    <mergeCell ref="B9:E9"/>
    <mergeCell ref="F9:M9"/>
    <mergeCell ref="B10:E10"/>
    <mergeCell ref="F10:M10"/>
    <mergeCell ref="A5:D5"/>
    <mergeCell ref="E5:H5"/>
    <mergeCell ref="I5:K5"/>
    <mergeCell ref="L5:M5"/>
    <mergeCell ref="B6:M6"/>
    <mergeCell ref="B7:M7"/>
    <mergeCell ref="A2:C2"/>
    <mergeCell ref="D2:G2"/>
    <mergeCell ref="H2:J2"/>
    <mergeCell ref="K2:M2"/>
    <mergeCell ref="A3:C4"/>
    <mergeCell ref="D3:G4"/>
    <mergeCell ref="H3:J4"/>
    <mergeCell ref="K3:M3"/>
    <mergeCell ref="K4:M4"/>
  </mergeCells>
  <dataValidations count="6">
    <dataValidation type="list" allowBlank="1" showInputMessage="1" showErrorMessage="1" sqref="Q8">
      <formula1>$T:$T</formula1>
    </dataValidation>
    <dataValidation type="list" allowBlank="1" showInputMessage="1" showErrorMessage="1" sqref="P10">
      <formula1>$Q$10:$S$10</formula1>
    </dataValidation>
    <dataValidation type="list" allowBlank="1" showInputMessage="1" showErrorMessage="1" sqref="P5 Q5">
      <formula1>$W$2:$W$4</formula1>
    </dataValidation>
    <dataValidation type="list" allowBlank="1" showInputMessage="1" showErrorMessage="1" sqref="P6 Q6">
      <formula1>$X$2:$X$13</formula1>
    </dataValidation>
    <dataValidation type="list" allowBlank="1" showInputMessage="1" showErrorMessage="1" sqref="P7 Q7">
      <formula1>$Y$2:$Y$32</formula1>
    </dataValidation>
    <dataValidation type="list" allowBlank="1" showInputMessage="1" showErrorMessage="1" sqref="P8">
      <formula1>$T$2:$T$38</formula1>
    </dataValidation>
  </dataValidations>
  <printOptions horizontalCentered="1"/>
  <pageMargins left="0.3937007874015748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L6" sqref="L6:M6"/>
    </sheetView>
  </sheetViews>
  <sheetFormatPr defaultColWidth="9.00390625" defaultRowHeight="15.75"/>
  <cols>
    <col min="1" max="1" width="12.375" style="2" customWidth="1"/>
    <col min="2" max="2" width="4.125" style="2" customWidth="1"/>
    <col min="3" max="3" width="2.25390625" style="2" customWidth="1"/>
    <col min="4" max="4" width="4.625" style="2" customWidth="1"/>
    <col min="5" max="5" width="7.00390625" style="2" customWidth="1"/>
    <col min="6" max="6" width="4.25390625" style="2" customWidth="1"/>
    <col min="7" max="7" width="3.75390625" style="2" customWidth="1"/>
    <col min="8" max="8" width="4.625" style="2" customWidth="1"/>
    <col min="9" max="9" width="8.625" style="2" customWidth="1"/>
    <col min="10" max="11" width="4.625" style="2" customWidth="1"/>
    <col min="12" max="12" width="9.625" style="2" customWidth="1"/>
    <col min="13" max="13" width="18.625" style="2" customWidth="1"/>
    <col min="14" max="14" width="8.00390625" style="2" customWidth="1"/>
    <col min="15" max="15" width="11.25390625" style="2" customWidth="1"/>
    <col min="16" max="16" width="1.12109375" style="2" customWidth="1"/>
    <col min="17" max="17" width="9.625" style="2" customWidth="1"/>
    <col min="18" max="18" width="6.875" style="2" customWidth="1"/>
    <col min="19" max="19" width="4.00390625" style="2" customWidth="1"/>
    <col min="20" max="20" width="4.625" style="2" customWidth="1"/>
    <col min="21" max="21" width="6.375" style="2" customWidth="1"/>
    <col min="22" max="22" width="7.625" style="2" customWidth="1"/>
    <col min="23" max="23" width="3.375" style="2" customWidth="1"/>
    <col min="24" max="24" width="5.625" style="2" customWidth="1"/>
    <col min="25" max="25" width="5.375" style="2" customWidth="1"/>
    <col min="26" max="26" width="20.75390625" style="2" customWidth="1"/>
    <col min="27" max="16384" width="9.00390625" style="2" customWidth="1"/>
  </cols>
  <sheetData>
    <row r="1" ht="19.5">
      <c r="A1" s="12" t="s">
        <v>98</v>
      </c>
    </row>
    <row r="2" spans="1:13" ht="24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30" customHeight="1">
      <c r="A3" s="24" t="s">
        <v>0</v>
      </c>
      <c r="B3" s="24"/>
      <c r="C3" s="24"/>
      <c r="D3" s="24" t="s">
        <v>1</v>
      </c>
      <c r="E3" s="24"/>
      <c r="F3" s="24"/>
      <c r="G3" s="24"/>
      <c r="H3" s="24" t="s">
        <v>2</v>
      </c>
      <c r="I3" s="24"/>
      <c r="J3" s="24"/>
      <c r="K3" s="24" t="s">
        <v>3</v>
      </c>
      <c r="L3" s="24"/>
      <c r="M3" s="24"/>
    </row>
    <row r="4" spans="1:13" s="1" customFormat="1" ht="24.75" customHeight="1">
      <c r="A4" s="63" t="str">
        <f>'單面'!A3</f>
        <v>余雅琪</v>
      </c>
      <c r="B4" s="63"/>
      <c r="C4" s="63"/>
      <c r="D4" s="63" t="str">
        <f>'單面'!D3</f>
        <v>學務處</v>
      </c>
      <c r="E4" s="63"/>
      <c r="F4" s="63"/>
      <c r="G4" s="63"/>
      <c r="H4" s="63" t="str">
        <f>'單面'!H3</f>
        <v>體衛組長</v>
      </c>
      <c r="I4" s="63"/>
      <c r="J4" s="63"/>
      <c r="K4" s="64" t="str">
        <f>'單面'!K3</f>
        <v>□簡任或相當簡任</v>
      </c>
      <c r="L4" s="64"/>
      <c r="M4" s="64"/>
    </row>
    <row r="5" spans="1:13" s="1" customFormat="1" ht="24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5" t="str">
        <f>'單面'!K4</f>
        <v>■薦任以下或相當薦任以下</v>
      </c>
      <c r="L5" s="65"/>
      <c r="M5" s="65"/>
    </row>
    <row r="6" spans="1:13" s="1" customFormat="1" ht="30" customHeight="1">
      <c r="A6" s="24" t="s">
        <v>4</v>
      </c>
      <c r="B6" s="24"/>
      <c r="C6" s="24"/>
      <c r="D6" s="24"/>
      <c r="E6" s="29"/>
      <c r="F6" s="29"/>
      <c r="G6" s="29"/>
      <c r="H6" s="29"/>
      <c r="I6" s="24" t="s">
        <v>5</v>
      </c>
      <c r="J6" s="24"/>
      <c r="K6" s="24"/>
      <c r="L6" s="66" t="str">
        <f>'單面'!L5</f>
        <v>南市體處動字第1070484028號</v>
      </c>
      <c r="M6" s="66"/>
    </row>
    <row r="7" spans="1:13" s="1" customFormat="1" ht="39.75" customHeight="1">
      <c r="A7" s="7" t="s">
        <v>6</v>
      </c>
      <c r="B7" s="58" t="str">
        <f>'單面'!B6</f>
        <v>參加教育部體育署辦理「整合公私立游泳池辦理校外游泳教學縣市座談會」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13" s="1" customFormat="1" ht="30" customHeight="1">
      <c r="A8" s="7" t="s">
        <v>7</v>
      </c>
      <c r="B8" s="24" t="str">
        <f>'單面'!B7</f>
        <v>自民國107年6月22日至107年6月22日止，共計0.5天(下午)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1" customFormat="1" ht="30" customHeight="1">
      <c r="A9" s="7" t="s">
        <v>8</v>
      </c>
      <c r="B9" s="24" t="s">
        <v>9</v>
      </c>
      <c r="C9" s="24"/>
      <c r="D9" s="24"/>
      <c r="E9" s="24"/>
      <c r="F9" s="24" t="s">
        <v>10</v>
      </c>
      <c r="G9" s="24"/>
      <c r="H9" s="24"/>
      <c r="I9" s="24"/>
      <c r="J9" s="24"/>
      <c r="K9" s="24"/>
      <c r="L9" s="24"/>
      <c r="M9" s="24"/>
    </row>
    <row r="10" spans="1:13" s="1" customFormat="1" ht="30" customHeight="1">
      <c r="A10" s="23" t="str">
        <f>'單面'!A9</f>
        <v>6 月 22 日</v>
      </c>
      <c r="B10" s="39" t="str">
        <f>'單面'!B9</f>
        <v>南區</v>
      </c>
      <c r="C10" s="39"/>
      <c r="D10" s="39"/>
      <c r="E10" s="39"/>
      <c r="F10" s="41" t="s">
        <v>11</v>
      </c>
      <c r="G10" s="41"/>
      <c r="H10" s="41"/>
      <c r="I10" s="41"/>
      <c r="J10" s="41"/>
      <c r="K10" s="41"/>
      <c r="L10" s="41"/>
      <c r="M10" s="41"/>
    </row>
    <row r="11" spans="1:13" s="1" customFormat="1" ht="30" customHeight="1">
      <c r="A11" s="8"/>
      <c r="B11" s="39"/>
      <c r="C11" s="39"/>
      <c r="D11" s="39"/>
      <c r="E11" s="39"/>
      <c r="F11" s="38"/>
      <c r="G11" s="38"/>
      <c r="H11" s="38"/>
      <c r="I11" s="38"/>
      <c r="J11" s="38"/>
      <c r="K11" s="38"/>
      <c r="L11" s="38"/>
      <c r="M11" s="38"/>
    </row>
    <row r="12" spans="1:13" s="1" customFormat="1" ht="30" customHeight="1">
      <c r="A12" s="8"/>
      <c r="B12" s="39"/>
      <c r="C12" s="39"/>
      <c r="D12" s="39"/>
      <c r="E12" s="39"/>
      <c r="F12" s="38"/>
      <c r="G12" s="38"/>
      <c r="H12" s="38"/>
      <c r="I12" s="38"/>
      <c r="J12" s="38"/>
      <c r="K12" s="38"/>
      <c r="L12" s="38"/>
      <c r="M12" s="38"/>
    </row>
    <row r="13" spans="1:13" s="1" customFormat="1" ht="30" customHeight="1">
      <c r="A13" s="8"/>
      <c r="B13" s="39"/>
      <c r="C13" s="39"/>
      <c r="D13" s="39"/>
      <c r="E13" s="39"/>
      <c r="F13" s="38"/>
      <c r="G13" s="38"/>
      <c r="H13" s="38"/>
      <c r="I13" s="38"/>
      <c r="J13" s="38"/>
      <c r="K13" s="38"/>
      <c r="L13" s="38"/>
      <c r="M13" s="38"/>
    </row>
    <row r="14" spans="1:13" s="1" customFormat="1" ht="30" customHeight="1">
      <c r="A14" s="8"/>
      <c r="B14" s="39"/>
      <c r="C14" s="39"/>
      <c r="D14" s="39"/>
      <c r="E14" s="39"/>
      <c r="F14" s="38"/>
      <c r="G14" s="38"/>
      <c r="H14" s="38"/>
      <c r="I14" s="38"/>
      <c r="J14" s="38"/>
      <c r="K14" s="38"/>
      <c r="L14" s="38"/>
      <c r="M14" s="38"/>
    </row>
    <row r="15" spans="1:13" s="1" customFormat="1" ht="24.75" customHeight="1">
      <c r="A15" s="24" t="s">
        <v>12</v>
      </c>
      <c r="B15" s="64" t="str">
        <f>'單面'!B14</f>
        <v>往: □飛機  □火車  □汽車  □輪船  ■自行開車  □其他(         )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s="1" customFormat="1" ht="24.75" customHeight="1">
      <c r="A16" s="24"/>
      <c r="B16" s="67" t="str">
        <f>'單面'!B15</f>
        <v>返: □飛機  □火車  □汽車  □輪船  ■自行開車  □其他(         )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s="1" customFormat="1" ht="24.75" customHeight="1">
      <c r="A17" s="24" t="s">
        <v>20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s="1" customFormat="1" ht="24.75" customHeight="1">
      <c r="A18" s="24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s="1" customFormat="1" ht="24.75" customHeight="1">
      <c r="A19" s="24" t="s">
        <v>13</v>
      </c>
      <c r="B19" s="64" t="str">
        <f>'單面'!B18</f>
        <v>□供宿             ■不供宿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s="1" customFormat="1" ht="24.75" customHeight="1">
      <c r="A20" s="24"/>
      <c r="B20" s="67" t="str">
        <f>'單面'!B19</f>
        <v>□供膳每日     餐  ■不供膳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s="1" customFormat="1" ht="30" customHeight="1">
      <c r="A21" s="24" t="s">
        <v>14</v>
      </c>
      <c r="B21" s="24"/>
      <c r="C21" s="24" t="s">
        <v>15</v>
      </c>
      <c r="D21" s="24"/>
      <c r="E21" s="24"/>
      <c r="F21" s="24"/>
      <c r="G21" s="24" t="s">
        <v>16</v>
      </c>
      <c r="H21" s="24"/>
      <c r="I21" s="24"/>
      <c r="J21" s="24" t="s">
        <v>17</v>
      </c>
      <c r="K21" s="24"/>
      <c r="L21" s="24"/>
      <c r="M21" s="7" t="s">
        <v>18</v>
      </c>
    </row>
    <row r="22" spans="1:13" s="1" customFormat="1" ht="49.5" customHeight="1">
      <c r="A22" s="29"/>
      <c r="B22" s="29"/>
      <c r="C22" s="29"/>
      <c r="D22" s="29"/>
      <c r="E22" s="29"/>
      <c r="F22" s="29"/>
      <c r="G22" s="29"/>
      <c r="H22" s="29"/>
      <c r="I22" s="29"/>
      <c r="J22" s="42"/>
      <c r="K22" s="42"/>
      <c r="L22" s="42"/>
      <c r="M22" s="9"/>
    </row>
    <row r="23" spans="1:13" s="1" customFormat="1" ht="126" customHeight="1">
      <c r="A23" s="68" t="s">
        <v>45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4:26" ht="24">
      <c r="N24" s="43" t="s">
        <v>21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4:26" ht="30" customHeight="1"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 t="s">
        <v>38</v>
      </c>
    </row>
    <row r="26" spans="14:26" ht="30" customHeight="1">
      <c r="N26" s="39" t="s">
        <v>0</v>
      </c>
      <c r="O26" s="39"/>
      <c r="P26" s="39"/>
      <c r="Q26" s="61" t="str">
        <f>'單面'!A3</f>
        <v>余雅琪</v>
      </c>
      <c r="R26" s="62"/>
      <c r="S26" s="39" t="s">
        <v>2</v>
      </c>
      <c r="T26" s="39"/>
      <c r="U26" s="39" t="str">
        <f>'單面'!H3</f>
        <v>體衛組長</v>
      </c>
      <c r="V26" s="39"/>
      <c r="W26" s="39" t="s">
        <v>22</v>
      </c>
      <c r="X26" s="39"/>
      <c r="Y26" s="39"/>
      <c r="Z26" s="39"/>
    </row>
    <row r="27" spans="14:26" ht="30" customHeight="1">
      <c r="N27" s="39" t="s">
        <v>6</v>
      </c>
      <c r="O27" s="39"/>
      <c r="P27" s="39"/>
      <c r="Q27" s="58" t="str">
        <f>'單面'!B6</f>
        <v>參加教育部體育署辦理「整合公私立游泳池辦理校外游泳教學縣市座談會」</v>
      </c>
      <c r="R27" s="59"/>
      <c r="S27" s="59"/>
      <c r="T27" s="59"/>
      <c r="U27" s="59"/>
      <c r="V27" s="59"/>
      <c r="W27" s="59"/>
      <c r="X27" s="59"/>
      <c r="Y27" s="59"/>
      <c r="Z27" s="60"/>
    </row>
    <row r="28" spans="14:26" ht="30" customHeight="1">
      <c r="N28" s="40" t="str">
        <f>"中華民國"&amp;'單面'!P5&amp;"年"&amp;'單面'!P6&amp;"月"&amp;'單面'!P7&amp;"日至"&amp;'單面'!Q5&amp;"年"&amp;'單面'!Q6&amp;"月"&amp;'單面'!Q7&amp;"日 共計"&amp;'單面'!P9&amp;"日"&amp;'單面'!P10&amp;"，附單據  張"</f>
        <v>中華民國107年6月22日至107年6月22日 共計0.5日(下午)，附單據  張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4:26" ht="30" customHeight="1">
      <c r="N29" s="39" t="s">
        <v>23</v>
      </c>
      <c r="O29" s="39"/>
      <c r="P29" s="39">
        <f>'單面'!P6</f>
        <v>6</v>
      </c>
      <c r="Q29" s="39"/>
      <c r="R29" s="39"/>
      <c r="S29" s="39"/>
      <c r="T29" s="39"/>
      <c r="U29" s="39"/>
      <c r="V29" s="39"/>
      <c r="W29" s="39"/>
      <c r="X29" s="39"/>
      <c r="Y29" s="39"/>
      <c r="Z29" s="39" t="s">
        <v>24</v>
      </c>
    </row>
    <row r="30" spans="14:26" ht="30" customHeight="1">
      <c r="N30" s="39" t="s">
        <v>25</v>
      </c>
      <c r="O30" s="39"/>
      <c r="P30" s="39">
        <f>'單面'!P7</f>
        <v>22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4:26" ht="30" customHeight="1">
      <c r="N31" s="39" t="s">
        <v>26</v>
      </c>
      <c r="O31" s="39"/>
      <c r="P31" s="56" t="str">
        <f>"西港-"&amp;'單面'!Q8</f>
        <v>西港-南區</v>
      </c>
      <c r="Q31" s="57"/>
      <c r="R31" s="39"/>
      <c r="S31" s="39"/>
      <c r="T31" s="39"/>
      <c r="U31" s="39"/>
      <c r="V31" s="39"/>
      <c r="W31" s="39"/>
      <c r="X31" s="39"/>
      <c r="Y31" s="39"/>
      <c r="Z31" s="39"/>
    </row>
    <row r="32" spans="14:26" ht="30" customHeight="1">
      <c r="N32" s="39" t="s">
        <v>27</v>
      </c>
      <c r="O32" s="39"/>
      <c r="P32" s="55" t="s">
        <v>11</v>
      </c>
      <c r="Q32" s="55"/>
      <c r="R32" s="47"/>
      <c r="S32" s="47"/>
      <c r="T32" s="47"/>
      <c r="U32" s="47"/>
      <c r="V32" s="47"/>
      <c r="W32" s="47"/>
      <c r="X32" s="47"/>
      <c r="Y32" s="47"/>
      <c r="Z32" s="39"/>
    </row>
    <row r="33" spans="14:26" ht="30" customHeight="1">
      <c r="N33" s="39" t="s">
        <v>28</v>
      </c>
      <c r="O33" s="23" t="s">
        <v>29</v>
      </c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16">
        <f>SUM(P33:Y33)</f>
        <v>0</v>
      </c>
    </row>
    <row r="34" spans="14:26" ht="30" customHeight="1">
      <c r="N34" s="39"/>
      <c r="O34" s="23" t="s">
        <v>30</v>
      </c>
      <c r="P34" s="48">
        <f>VLOOKUP('單面'!Q8,'單面'!T2:V38,3,FALSE)</f>
        <v>140</v>
      </c>
      <c r="Q34" s="48"/>
      <c r="R34" s="50"/>
      <c r="S34" s="50"/>
      <c r="T34" s="50"/>
      <c r="U34" s="50"/>
      <c r="V34" s="50"/>
      <c r="W34" s="50"/>
      <c r="X34" s="50"/>
      <c r="Y34" s="50"/>
      <c r="Z34" s="16">
        <f>SUM(P34:Y34)</f>
        <v>140</v>
      </c>
    </row>
    <row r="35" spans="14:26" ht="30" customHeight="1">
      <c r="N35" s="39"/>
      <c r="O35" s="13" t="s">
        <v>31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16">
        <f>SUM(P35:Y35)</f>
        <v>0</v>
      </c>
    </row>
    <row r="36" spans="14:26" ht="30" customHeight="1">
      <c r="N36" s="39"/>
      <c r="O36" s="13" t="s">
        <v>32</v>
      </c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16">
        <f>SUM(P36:Y36)</f>
        <v>0</v>
      </c>
    </row>
    <row r="37" spans="14:26" ht="30" customHeight="1">
      <c r="N37" s="39" t="s">
        <v>33</v>
      </c>
      <c r="O37" s="39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16">
        <f>SUM(P37:Y37)</f>
        <v>0</v>
      </c>
    </row>
    <row r="38" spans="14:26" ht="18" customHeight="1">
      <c r="N38" s="51" t="s">
        <v>39</v>
      </c>
      <c r="O38" s="52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48">
        <f>SUM(P38:Y39)</f>
        <v>0</v>
      </c>
    </row>
    <row r="39" spans="14:26" ht="18" customHeight="1">
      <c r="N39" s="53"/>
      <c r="O39" s="54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48"/>
    </row>
    <row r="40" spans="14:26" ht="30" customHeight="1">
      <c r="N40" s="39" t="s">
        <v>34</v>
      </c>
      <c r="O40" s="39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16">
        <f>SUM(P40:Y40)</f>
        <v>0</v>
      </c>
    </row>
    <row r="41" spans="14:26" ht="30" customHeight="1">
      <c r="N41" s="39" t="s">
        <v>35</v>
      </c>
      <c r="O41" s="3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16"/>
    </row>
    <row r="42" spans="14:26" ht="30" customHeight="1">
      <c r="N42" s="39" t="s">
        <v>36</v>
      </c>
      <c r="O42" s="39"/>
      <c r="P42" s="48">
        <f>SUM(P33:Q40)</f>
        <v>140</v>
      </c>
      <c r="Q42" s="48"/>
      <c r="R42" s="48"/>
      <c r="S42" s="48"/>
      <c r="T42" s="48"/>
      <c r="U42" s="48"/>
      <c r="V42" s="48"/>
      <c r="W42" s="48"/>
      <c r="X42" s="48"/>
      <c r="Y42" s="48"/>
      <c r="Z42" s="16">
        <f>SUM(P42:Y42)</f>
        <v>140</v>
      </c>
    </row>
    <row r="43" spans="14:26" ht="30" customHeight="1">
      <c r="N43" s="39" t="s">
        <v>37</v>
      </c>
      <c r="O43" s="39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14"/>
    </row>
    <row r="44" spans="14:26" ht="13.5" customHeight="1">
      <c r="N44" s="4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4:26" ht="51.75" customHeight="1">
      <c r="N45" s="15" t="s">
        <v>40</v>
      </c>
      <c r="O45" s="6"/>
      <c r="P45" s="44" t="s">
        <v>41</v>
      </c>
      <c r="Q45" s="45"/>
      <c r="R45" s="6"/>
      <c r="S45" s="44" t="s">
        <v>42</v>
      </c>
      <c r="T45" s="45"/>
      <c r="U45" s="6"/>
      <c r="V45" s="46" t="s">
        <v>43</v>
      </c>
      <c r="W45" s="46"/>
      <c r="X45" s="6"/>
      <c r="Y45" s="6"/>
      <c r="Z45" s="6" t="s">
        <v>44</v>
      </c>
    </row>
  </sheetData>
  <sheetProtection/>
  <mergeCells count="141">
    <mergeCell ref="A23:M23"/>
    <mergeCell ref="A21:B21"/>
    <mergeCell ref="C21:F21"/>
    <mergeCell ref="G21:I21"/>
    <mergeCell ref="J21:L21"/>
    <mergeCell ref="A22:B22"/>
    <mergeCell ref="C22:F22"/>
    <mergeCell ref="G22:I22"/>
    <mergeCell ref="J22:L22"/>
    <mergeCell ref="A15:A16"/>
    <mergeCell ref="B15:M15"/>
    <mergeCell ref="B16:M16"/>
    <mergeCell ref="A17:A18"/>
    <mergeCell ref="B17:M18"/>
    <mergeCell ref="A19:A20"/>
    <mergeCell ref="B19:M19"/>
    <mergeCell ref="B20:M20"/>
    <mergeCell ref="B12:E12"/>
    <mergeCell ref="F12:M12"/>
    <mergeCell ref="B13:E13"/>
    <mergeCell ref="F13:M13"/>
    <mergeCell ref="B14:E14"/>
    <mergeCell ref="F14:M14"/>
    <mergeCell ref="B9:E9"/>
    <mergeCell ref="F9:M9"/>
    <mergeCell ref="B10:E10"/>
    <mergeCell ref="F10:M10"/>
    <mergeCell ref="B11:E11"/>
    <mergeCell ref="F11:M11"/>
    <mergeCell ref="A6:D6"/>
    <mergeCell ref="E6:H6"/>
    <mergeCell ref="I6:K6"/>
    <mergeCell ref="L6:M6"/>
    <mergeCell ref="B7:M7"/>
    <mergeCell ref="B8:M8"/>
    <mergeCell ref="A2:M2"/>
    <mergeCell ref="A3:C3"/>
    <mergeCell ref="D3:G3"/>
    <mergeCell ref="H3:J3"/>
    <mergeCell ref="K3:M3"/>
    <mergeCell ref="A4:C5"/>
    <mergeCell ref="D4:G5"/>
    <mergeCell ref="H4:J5"/>
    <mergeCell ref="K4:M4"/>
    <mergeCell ref="K5:M5"/>
    <mergeCell ref="N24:Z24"/>
    <mergeCell ref="N26:P26"/>
    <mergeCell ref="Q26:R26"/>
    <mergeCell ref="S26:T26"/>
    <mergeCell ref="U26:V26"/>
    <mergeCell ref="W26:X26"/>
    <mergeCell ref="Y26:Z26"/>
    <mergeCell ref="N27:P27"/>
    <mergeCell ref="Q27:Z27"/>
    <mergeCell ref="N28:Z28"/>
    <mergeCell ref="N29:O29"/>
    <mergeCell ref="P29:Q29"/>
    <mergeCell ref="R29:S29"/>
    <mergeCell ref="T29:U29"/>
    <mergeCell ref="V29:W29"/>
    <mergeCell ref="X29:Y29"/>
    <mergeCell ref="Z29:Z32"/>
    <mergeCell ref="N30:O30"/>
    <mergeCell ref="P30:Q30"/>
    <mergeCell ref="R30:S30"/>
    <mergeCell ref="T30:U30"/>
    <mergeCell ref="V30:W30"/>
    <mergeCell ref="X30:Y30"/>
    <mergeCell ref="N31:O31"/>
    <mergeCell ref="P31:Q31"/>
    <mergeCell ref="R31:S31"/>
    <mergeCell ref="T31:U31"/>
    <mergeCell ref="V31:W31"/>
    <mergeCell ref="X31:Y31"/>
    <mergeCell ref="N32:O32"/>
    <mergeCell ref="P32:Q32"/>
    <mergeCell ref="R32:S32"/>
    <mergeCell ref="T32:U32"/>
    <mergeCell ref="V32:W32"/>
    <mergeCell ref="X32:Y32"/>
    <mergeCell ref="N33:N36"/>
    <mergeCell ref="P33:Q33"/>
    <mergeCell ref="R33:S33"/>
    <mergeCell ref="T33:U33"/>
    <mergeCell ref="V33:W33"/>
    <mergeCell ref="X33:Y33"/>
    <mergeCell ref="P34:Q34"/>
    <mergeCell ref="R34:S34"/>
    <mergeCell ref="T34:U34"/>
    <mergeCell ref="V34:W34"/>
    <mergeCell ref="X34:Y34"/>
    <mergeCell ref="P35:Q35"/>
    <mergeCell ref="R35:S35"/>
    <mergeCell ref="T35:U35"/>
    <mergeCell ref="V35:W35"/>
    <mergeCell ref="X35:Y35"/>
    <mergeCell ref="P36:Q36"/>
    <mergeCell ref="R36:S36"/>
    <mergeCell ref="T36:U36"/>
    <mergeCell ref="V36:W36"/>
    <mergeCell ref="X36:Y36"/>
    <mergeCell ref="N37:O37"/>
    <mergeCell ref="P37:Q37"/>
    <mergeCell ref="R37:S37"/>
    <mergeCell ref="T37:U37"/>
    <mergeCell ref="V37:W37"/>
    <mergeCell ref="X37:Y37"/>
    <mergeCell ref="N38:O39"/>
    <mergeCell ref="P38:Q39"/>
    <mergeCell ref="R38:S39"/>
    <mergeCell ref="T38:U39"/>
    <mergeCell ref="V38:W39"/>
    <mergeCell ref="X38:Y39"/>
    <mergeCell ref="Z38:Z39"/>
    <mergeCell ref="N40:O40"/>
    <mergeCell ref="P40:Q40"/>
    <mergeCell ref="R40:S40"/>
    <mergeCell ref="T40:U40"/>
    <mergeCell ref="V40:W40"/>
    <mergeCell ref="X40:Y40"/>
    <mergeCell ref="N41:O41"/>
    <mergeCell ref="P41:Q41"/>
    <mergeCell ref="R41:S41"/>
    <mergeCell ref="T41:U41"/>
    <mergeCell ref="V41:W41"/>
    <mergeCell ref="X41:Y41"/>
    <mergeCell ref="X43:Y43"/>
    <mergeCell ref="N42:O42"/>
    <mergeCell ref="P42:Q42"/>
    <mergeCell ref="R42:S42"/>
    <mergeCell ref="T42:U42"/>
    <mergeCell ref="V42:W42"/>
    <mergeCell ref="X42:Y42"/>
    <mergeCell ref="P45:Q45"/>
    <mergeCell ref="S45:T45"/>
    <mergeCell ref="V45:W45"/>
    <mergeCell ref="N43:O43"/>
    <mergeCell ref="P43:Q43"/>
    <mergeCell ref="R43:S43"/>
    <mergeCell ref="T43:U43"/>
    <mergeCell ref="V43:W43"/>
  </mergeCells>
  <printOptions horizontalCentered="1" verticalCentered="1"/>
  <pageMargins left="0.3937007874015748" right="0.275590551181102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康榮顯</dc:creator>
  <cp:keywords/>
  <dc:description/>
  <cp:lastModifiedBy>user</cp:lastModifiedBy>
  <cp:lastPrinted>2017-09-11T07:05:21Z</cp:lastPrinted>
  <dcterms:created xsi:type="dcterms:W3CDTF">2013-11-29T03:52:04Z</dcterms:created>
  <dcterms:modified xsi:type="dcterms:W3CDTF">2018-06-19T00:56:43Z</dcterms:modified>
  <cp:category/>
  <cp:version/>
  <cp:contentType/>
  <cp:contentStatus/>
</cp:coreProperties>
</file>